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_15\Desktop\"/>
    </mc:Choice>
  </mc:AlternateContent>
  <xr:revisionPtr revIDLastSave="0" documentId="13_ncr:1_{BC4DACCB-6074-4506-A233-4938CFCA9A0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ENATO" sheetId="7" r:id="rId1"/>
    <sheet name="TOTALI" sheetId="9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3" i="9" l="1"/>
  <c r="F13" i="9"/>
  <c r="C13" i="9"/>
  <c r="M13" i="9"/>
  <c r="L13" i="9"/>
  <c r="H13" i="9"/>
  <c r="K4" i="9"/>
  <c r="K5" i="9"/>
  <c r="K6" i="9"/>
  <c r="K7" i="9"/>
  <c r="K8" i="9"/>
  <c r="K9" i="9"/>
  <c r="K10" i="9"/>
  <c r="K11" i="9"/>
  <c r="K12" i="9"/>
  <c r="K3" i="9"/>
  <c r="A16" i="9"/>
  <c r="I13" i="9"/>
  <c r="J12" i="9"/>
  <c r="J11" i="9"/>
  <c r="J10" i="9"/>
  <c r="J9" i="9"/>
  <c r="J8" i="9"/>
  <c r="J7" i="9"/>
  <c r="J6" i="9"/>
  <c r="J5" i="9"/>
  <c r="J4" i="9"/>
  <c r="J3" i="9"/>
  <c r="AC14" i="7"/>
  <c r="C14" i="7" s="1"/>
  <c r="AD14" i="7"/>
  <c r="G14" i="7" s="1"/>
  <c r="AC20" i="7"/>
  <c r="C20" i="7" s="1"/>
  <c r="AD20" i="7"/>
  <c r="G20" i="7" s="1"/>
  <c r="W2" i="7"/>
  <c r="AD8" i="7"/>
  <c r="G8" i="7" s="1"/>
  <c r="AC8" i="7"/>
  <c r="C8" i="7" s="1"/>
  <c r="AD19" i="7"/>
  <c r="G19" i="7" s="1"/>
  <c r="AC19" i="7"/>
  <c r="C19" i="7" s="1"/>
  <c r="AD18" i="7"/>
  <c r="G18" i="7" s="1"/>
  <c r="AC18" i="7"/>
  <c r="AD17" i="7"/>
  <c r="G17" i="7" s="1"/>
  <c r="AC17" i="7"/>
  <c r="AD16" i="7"/>
  <c r="G16" i="7" s="1"/>
  <c r="AC16" i="7"/>
  <c r="AD15" i="7"/>
  <c r="G15" i="7" s="1"/>
  <c r="AC15" i="7"/>
  <c r="C15" i="7" s="1"/>
  <c r="AD13" i="7"/>
  <c r="G13" i="7" s="1"/>
  <c r="AC13" i="7"/>
  <c r="C13" i="7" s="1"/>
  <c r="AD12" i="7"/>
  <c r="G12" i="7" s="1"/>
  <c r="AC12" i="7"/>
  <c r="AD11" i="7"/>
  <c r="G11" i="7" s="1"/>
  <c r="AC11" i="7"/>
  <c r="AD10" i="7"/>
  <c r="G10" i="7" s="1"/>
  <c r="AC10" i="7"/>
  <c r="AD9" i="7"/>
  <c r="G9" i="7" s="1"/>
  <c r="AC9" i="7"/>
  <c r="C9" i="7" s="1"/>
  <c r="I5" i="7"/>
  <c r="D5" i="7"/>
  <c r="K13" i="9" l="1"/>
  <c r="J13" i="9"/>
  <c r="G21" i="7"/>
  <c r="B20" i="7"/>
  <c r="B19" i="7"/>
  <c r="B14" i="7"/>
  <c r="B13" i="7"/>
  <c r="C21" i="7"/>
  <c r="B8" i="7"/>
  <c r="D15" i="7"/>
  <c r="B15" i="7" s="1"/>
  <c r="D9" i="7"/>
  <c r="B9" i="7" s="1"/>
  <c r="AD21" i="7"/>
  <c r="AC21" i="7"/>
  <c r="B21" i="7" l="1"/>
  <c r="K25" i="7" s="1"/>
  <c r="B24" i="7" l="1"/>
  <c r="C32" i="7"/>
</calcChain>
</file>

<file path=xl/sharedStrings.xml><?xml version="1.0" encoding="utf-8"?>
<sst xmlns="http://schemas.openxmlformats.org/spreadsheetml/2006/main" count="103" uniqueCount="96">
  <si>
    <t>SEZIONI</t>
  </si>
  <si>
    <t>PERVENUTE</t>
  </si>
  <si>
    <t>TOTALI</t>
  </si>
  <si>
    <t>ELETTORI</t>
  </si>
  <si>
    <t>UOMINI</t>
  </si>
  <si>
    <t xml:space="preserve">DONNE </t>
  </si>
  <si>
    <t>SENATO DELLA REPUBBLICA</t>
  </si>
  <si>
    <t>SCHEDE</t>
  </si>
  <si>
    <t>VOTANTI</t>
  </si>
  <si>
    <t>BIANCHE</t>
  </si>
  <si>
    <t>NULLE</t>
  </si>
  <si>
    <t>CONTESTATE NON ASSEGNATE</t>
  </si>
  <si>
    <t>DONNE</t>
  </si>
  <si>
    <t>CANDIDATO UNIMONINALE</t>
  </si>
  <si>
    <t>VOTI VALIDI</t>
  </si>
  <si>
    <t>DI CUI SOLO CANDIDATO UNINOMINALE</t>
  </si>
  <si>
    <t>LISTE  COLLEGATE</t>
  </si>
  <si>
    <t>LORENZO FORTE</t>
  </si>
  <si>
    <t>MASTELLA NOI DI CENTRO EUROPEISTI</t>
  </si>
  <si>
    <t>UNIONE POPOLARE CON DE MAGISTRIS</t>
  </si>
  <si>
    <t>LEGA PER SALVINI PREMIER</t>
  </si>
  <si>
    <t>FORZA ITALIA</t>
  </si>
  <si>
    <t>FRATELLI D'ITALIA CON GIORGIA MELONI</t>
  </si>
  <si>
    <t>FRANCESCO CASTIELLO</t>
  </si>
  <si>
    <t>MOVIMENTO 5 STELLE</t>
  </si>
  <si>
    <t>ANNA PETRONE</t>
  </si>
  <si>
    <t>..+EUROPA</t>
  </si>
  <si>
    <t>PARTITO DEMOCRATICO ITALIA DEMOCRATICA</t>
  </si>
  <si>
    <t>ALLEANZA VERDI E SINISTRA</t>
  </si>
  <si>
    <t>GIOVANNI GOLINO</t>
  </si>
  <si>
    <t>ITALEXIT PER L'ITALIA</t>
  </si>
  <si>
    <t>VOTI VALIDI CANDIDATO UNINOMINALE</t>
  </si>
  <si>
    <t>TOTALE VOTI SOLO CANDIDATO UNINOMINALE</t>
  </si>
  <si>
    <t>TOTALI VOTI LISTE COLLEGATE</t>
  </si>
  <si>
    <t>SEZIONE N. 01</t>
  </si>
  <si>
    <t>SEZ. 1 SOLO CANDIDATO UNINOMINALE</t>
  </si>
  <si>
    <t>SEZ. 1 VOTI VALIDI LISTE COLLEGATE</t>
  </si>
  <si>
    <t>SEZ. 2 SOLO CANDIDATO UNINOMINALE</t>
  </si>
  <si>
    <t>SEZ. 2 VOTI VALIDI LISTE COLLEGATE</t>
  </si>
  <si>
    <t>SEZ. 3 SOLO CANDIDATO UNINOMINALE</t>
  </si>
  <si>
    <t>SEZ. 3 VOTI VALIDI LISTE COLLEGATE</t>
  </si>
  <si>
    <t>SEZ. 4 SOLO CANDIDATO UNINOMINALE</t>
  </si>
  <si>
    <t>SEZ. 4 VOTI VALIDI LISTE COLLEGATE</t>
  </si>
  <si>
    <t>SEZ. 5 SOLO CANDIDATO UNINOMINALE</t>
  </si>
  <si>
    <t>SEZ. 5 VOTI VALIDI LISTE COLLEGATE</t>
  </si>
  <si>
    <t>SEZ. 6 SOLO CANDIDATO UNINOMINALE</t>
  </si>
  <si>
    <t>SEZ. 6 VOTI VALIDI LISTE COLLEGATE</t>
  </si>
  <si>
    <t>SEZ. 7 SOLO CANDIDATO UNINOMINALE</t>
  </si>
  <si>
    <t>SEZ. 7 VOTI VALIDI LISTE COLLEGATE</t>
  </si>
  <si>
    <t>SEZ. 8 SOLO CANDIDATO UNINOMINALE</t>
  </si>
  <si>
    <t>SEZ. 8 VOTI VALIDI LISTE COLLEGATE</t>
  </si>
  <si>
    <t>SEZ. 9 SOLO CANDIDATO UNINOMINALE</t>
  </si>
  <si>
    <t>SEZ. 9 VOTI VALIDI LISTE COLLEGATE</t>
  </si>
  <si>
    <t>SEZ. 10 SOLO CANDIDATO UNINOMINALE</t>
  </si>
  <si>
    <t>SEZ. 10 VOTI VALIDI LISTE COLLEGATE</t>
  </si>
  <si>
    <t>ANTONIO PIERRI</t>
  </si>
  <si>
    <t>TOTALE - DI CUI SOLO CANDIDATO UNINOMINALE</t>
  </si>
  <si>
    <t>TOTALE -VOTI VALIDI LISTE COLLEGATE</t>
  </si>
  <si>
    <t>VOTI VALIDI liste collegate</t>
  </si>
  <si>
    <t>SIMBOLI</t>
  </si>
  <si>
    <t>TOTALI LISTE COLLEGATE</t>
  </si>
  <si>
    <t>SEZIONE 2</t>
  </si>
  <si>
    <t>SEZIONE 3</t>
  </si>
  <si>
    <t>SEZIONE 4</t>
  </si>
  <si>
    <t>SEZIONE 5</t>
  </si>
  <si>
    <t>SEZIONE 6</t>
  </si>
  <si>
    <t>SEZIONE 7</t>
  </si>
  <si>
    <t>SEZIONE 8</t>
  </si>
  <si>
    <t>SEZIONE 9</t>
  </si>
  <si>
    <t xml:space="preserve">SEZIONE 10 </t>
  </si>
  <si>
    <t>ANTONIO IANNONE</t>
  </si>
  <si>
    <t>NOI MODERATI/LUPI -TOTI - BRUGNANO - UDC</t>
  </si>
  <si>
    <t>LUIGI CASCEILLO</t>
  </si>
  <si>
    <t>AZIONE - ITALIA VIVA CALENDA</t>
  </si>
  <si>
    <t>IMPEGNO CIVICO LUIGI DI MAIO</t>
  </si>
  <si>
    <t>voti DI CUI candidato uninominale</t>
  </si>
  <si>
    <t>voti liste collegate</t>
  </si>
  <si>
    <t>schede bianche</t>
  </si>
  <si>
    <t xml:space="preserve">schede nulle </t>
  </si>
  <si>
    <t>schede contestate</t>
  </si>
  <si>
    <t>Sezione 1</t>
  </si>
  <si>
    <t>Sezione 2</t>
  </si>
  <si>
    <t>Sezione 3</t>
  </si>
  <si>
    <t>Sezione 4</t>
  </si>
  <si>
    <t>Sezione 5</t>
  </si>
  <si>
    <t>Sezione 6</t>
  </si>
  <si>
    <t>Sezione 7</t>
  </si>
  <si>
    <t>Sezione 8</t>
  </si>
  <si>
    <t>Sezione 9</t>
  </si>
  <si>
    <t>Sezione 10</t>
  </si>
  <si>
    <t>TOTALE</t>
  </si>
  <si>
    <t>maschi</t>
  </si>
  <si>
    <t>femmine</t>
  </si>
  <si>
    <t xml:space="preserve">TOTALI VOTI </t>
  </si>
  <si>
    <t>totale voti validi</t>
  </si>
  <si>
    <t>totali voti B.N.C.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</si>
</sst>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€&quot;\ * #,##0.00_-;\-&quot;€&quot;\ * #,##0.00_-;_-&quot;€&quot;\ 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5">
    <xf numFmtId="0" fontId="0" fillId="0" borderId="0" xfId="0"/>
    <xf numFmtId="164" fontId="0" fillId="0" borderId="0" xfId="0" applyNumberFormat="1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 wrapText="1"/>
    </xf>
    <xf numFmtId="0" fontId="0" fillId="7" borderId="1" xfId="0" applyFill="1" applyBorder="1"/>
    <xf numFmtId="0" fontId="0" fillId="3" borderId="1" xfId="0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 wrapText="1"/>
    </xf>
    <xf numFmtId="0" fontId="2" fillId="10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11" borderId="1" xfId="0" applyFont="1" applyFill="1" applyBorder="1" applyAlignment="1">
      <alignment horizontal="center" vertical="center" wrapText="1"/>
    </xf>
    <xf numFmtId="0" fontId="2" fillId="12" borderId="1" xfId="0" applyFont="1" applyFill="1" applyBorder="1" applyAlignment="1">
      <alignment horizontal="center" vertical="center" wrapText="1"/>
    </xf>
    <xf numFmtId="0" fontId="2" fillId="1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0" fillId="10" borderId="1" xfId="0" applyFill="1" applyBorder="1"/>
    <xf numFmtId="0" fontId="2" fillId="3" borderId="4" xfId="0" applyFont="1" applyFill="1" applyBorder="1" applyAlignment="1">
      <alignment horizontal="center" vertical="center" wrapText="1"/>
    </xf>
    <xf numFmtId="0" fontId="0" fillId="7" borderId="0" xfId="0" applyFill="1"/>
    <xf numFmtId="0" fontId="2" fillId="2" borderId="1" xfId="0" applyFont="1" applyFill="1" applyBorder="1" applyAlignment="1">
      <alignment horizontal="center" vertical="center"/>
    </xf>
    <xf numFmtId="0" fontId="2" fillId="10" borderId="1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11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14" borderId="1" xfId="0" applyFont="1" applyFill="1" applyBorder="1" applyAlignment="1">
      <alignment horizontal="center" vertical="center"/>
    </xf>
    <xf numFmtId="0" fontId="2" fillId="6" borderId="0" xfId="0" applyFont="1" applyFill="1"/>
    <xf numFmtId="0" fontId="0" fillId="6" borderId="0" xfId="0" applyFill="1" applyAlignment="1">
      <alignment horizontal="center" vertical="center"/>
    </xf>
    <xf numFmtId="0" fontId="2" fillId="6" borderId="0" xfId="0" applyFont="1" applyFill="1" applyAlignment="1">
      <alignment horizontal="center" vertical="center"/>
    </xf>
    <xf numFmtId="0" fontId="0" fillId="6" borderId="0" xfId="0" applyFill="1"/>
    <xf numFmtId="164" fontId="0" fillId="6" borderId="0" xfId="1" applyFont="1" applyFill="1" applyBorder="1"/>
    <xf numFmtId="0" fontId="2" fillId="9" borderId="1" xfId="0" applyFont="1" applyFill="1" applyBorder="1" applyAlignment="1">
      <alignment horizontal="center" vertical="center"/>
    </xf>
    <xf numFmtId="0" fontId="2" fillId="12" borderId="1" xfId="0" applyFont="1" applyFill="1" applyBorder="1" applyAlignment="1">
      <alignment horizontal="center" vertical="center"/>
    </xf>
    <xf numFmtId="0" fontId="0" fillId="10" borderId="1" xfId="0" applyFill="1" applyBorder="1" applyAlignment="1">
      <alignment horizontal="center" vertical="center" wrapText="1"/>
    </xf>
    <xf numFmtId="0" fontId="2" fillId="10" borderId="0" xfId="0" applyFont="1" applyFill="1"/>
    <xf numFmtId="0" fontId="0" fillId="10" borderId="0" xfId="0" applyFill="1" applyAlignment="1">
      <alignment horizontal="center" vertical="center"/>
    </xf>
    <xf numFmtId="0" fontId="2" fillId="10" borderId="0" xfId="0" applyFont="1" applyFill="1" applyAlignment="1">
      <alignment horizontal="center" vertical="center"/>
    </xf>
    <xf numFmtId="0" fontId="0" fillId="10" borderId="0" xfId="0" applyFill="1"/>
    <xf numFmtId="164" fontId="0" fillId="10" borderId="1" xfId="1" applyFont="1" applyFill="1" applyBorder="1"/>
    <xf numFmtId="0" fontId="0" fillId="2" borderId="1" xfId="0" applyFill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4" xfId="0" applyBorder="1"/>
    <xf numFmtId="0" fontId="2" fillId="0" borderId="0" xfId="0" applyFont="1" applyAlignment="1">
      <alignment horizontal="center" vertical="center" wrapText="1"/>
    </xf>
    <xf numFmtId="0" fontId="8" fillId="2" borderId="1" xfId="0" applyFont="1" applyFill="1" applyBorder="1"/>
    <xf numFmtId="0" fontId="0" fillId="2" borderId="1" xfId="0" applyFill="1" applyBorder="1"/>
    <xf numFmtId="0" fontId="2" fillId="2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12" borderId="1" xfId="0" applyFont="1" applyFill="1" applyBorder="1" applyAlignment="1">
      <alignment horizontal="center" vertical="center" wrapText="1"/>
    </xf>
    <xf numFmtId="0" fontId="2" fillId="1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2" fillId="10" borderId="1" xfId="0" applyFont="1" applyFill="1" applyBorder="1" applyAlignment="1">
      <alignment horizontal="center" vertical="center" wrapText="1"/>
    </xf>
    <xf numFmtId="0" fontId="2" fillId="11" borderId="1" xfId="0" applyFont="1" applyFill="1" applyBorder="1" applyAlignment="1">
      <alignment horizontal="center" vertical="center" wrapText="1"/>
    </xf>
    <xf numFmtId="1" fontId="6" fillId="3" borderId="5" xfId="1" applyNumberFormat="1" applyFont="1" applyFill="1" applyBorder="1" applyAlignment="1">
      <alignment horizontal="center" wrapText="1"/>
    </xf>
    <xf numFmtId="1" fontId="6" fillId="3" borderId="6" xfId="1" applyNumberFormat="1" applyFont="1" applyFill="1" applyBorder="1" applyAlignment="1">
      <alignment horizontal="center" wrapText="1"/>
    </xf>
    <xf numFmtId="0" fontId="3" fillId="8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</cellXfs>
  <cellStyles count="2">
    <cellStyle name="Normale" xfId="0" builtinId="0"/>
    <cellStyle name="Valuta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304800</xdr:rowOff>
    </xdr:to>
    <xdr:sp macro="" textlink="">
      <xdr:nvSpPr>
        <xdr:cNvPr id="1025" name="AutoShape 1" descr="AZIONE - ITALIA VIVA - CALENDA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Aspect="1" noChangeArrowheads="1"/>
        </xdr:cNvSpPr>
      </xdr:nvSpPr>
      <xdr:spPr bwMode="auto">
        <a:xfrm>
          <a:off x="3943350" y="24479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304800</xdr:rowOff>
    </xdr:to>
    <xdr:sp macro="" textlink="">
      <xdr:nvSpPr>
        <xdr:cNvPr id="1026" name="AutoShape 2" descr="AZIONE - ITALIA VIVA - CALENDA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>
          <a:spLocks noChangeAspect="1" noChangeArrowheads="1"/>
        </xdr:cNvSpPr>
      </xdr:nvSpPr>
      <xdr:spPr bwMode="auto">
        <a:xfrm>
          <a:off x="3943350" y="24479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73026</xdr:colOff>
      <xdr:row>19</xdr:row>
      <xdr:rowOff>22225</xdr:rowOff>
    </xdr:from>
    <xdr:to>
      <xdr:col>4</xdr:col>
      <xdr:colOff>996951</xdr:colOff>
      <xdr:row>19</xdr:row>
      <xdr:rowOff>970492</xdr:rowOff>
    </xdr:to>
    <xdr:pic>
      <xdr:nvPicPr>
        <xdr:cNvPr id="1028" name="Picture 4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73526" y="15767050"/>
          <a:ext cx="923925" cy="948267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92076</xdr:colOff>
      <xdr:row>18</xdr:row>
      <xdr:rowOff>48683</xdr:rowOff>
    </xdr:from>
    <xdr:to>
      <xdr:col>4</xdr:col>
      <xdr:colOff>1016001</xdr:colOff>
      <xdr:row>18</xdr:row>
      <xdr:rowOff>996950</xdr:rowOff>
    </xdr:to>
    <xdr:pic>
      <xdr:nvPicPr>
        <xdr:cNvPr id="1030" name="Picture 6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92576" y="14774333"/>
          <a:ext cx="923925" cy="948267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107950</xdr:colOff>
      <xdr:row>7</xdr:row>
      <xdr:rowOff>30692</xdr:rowOff>
    </xdr:from>
    <xdr:to>
      <xdr:col>4</xdr:col>
      <xdr:colOff>1060450</xdr:colOff>
      <xdr:row>7</xdr:row>
      <xdr:rowOff>978959</xdr:rowOff>
    </xdr:to>
    <xdr:pic>
      <xdr:nvPicPr>
        <xdr:cNvPr id="1032" name="Picture 8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108450" y="3088217"/>
          <a:ext cx="952500" cy="948267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56093</xdr:colOff>
      <xdr:row>15</xdr:row>
      <xdr:rowOff>58207</xdr:rowOff>
    </xdr:from>
    <xdr:to>
      <xdr:col>4</xdr:col>
      <xdr:colOff>955676</xdr:colOff>
      <xdr:row>15</xdr:row>
      <xdr:rowOff>953792</xdr:rowOff>
    </xdr:to>
    <xdr:pic>
      <xdr:nvPicPr>
        <xdr:cNvPr id="1034" name="Picture 10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056593" y="11554882"/>
          <a:ext cx="899583" cy="89558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94190</xdr:colOff>
      <xdr:row>14</xdr:row>
      <xdr:rowOff>14817</xdr:rowOff>
    </xdr:from>
    <xdr:to>
      <xdr:col>4</xdr:col>
      <xdr:colOff>1027640</xdr:colOff>
      <xdr:row>14</xdr:row>
      <xdr:rowOff>991659</xdr:rowOff>
    </xdr:to>
    <xdr:pic>
      <xdr:nvPicPr>
        <xdr:cNvPr id="1036" name="Picture 12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094690" y="10482792"/>
          <a:ext cx="933450" cy="976842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25401</xdr:colOff>
      <xdr:row>17</xdr:row>
      <xdr:rowOff>53974</xdr:rowOff>
    </xdr:from>
    <xdr:to>
      <xdr:col>4</xdr:col>
      <xdr:colOff>977901</xdr:colOff>
      <xdr:row>17</xdr:row>
      <xdr:rowOff>992716</xdr:rowOff>
    </xdr:to>
    <xdr:pic>
      <xdr:nvPicPr>
        <xdr:cNvPr id="1038" name="Picture 14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4025901" y="13722349"/>
          <a:ext cx="952500" cy="938742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63501</xdr:colOff>
      <xdr:row>16</xdr:row>
      <xdr:rowOff>52917</xdr:rowOff>
    </xdr:from>
    <xdr:to>
      <xdr:col>4</xdr:col>
      <xdr:colOff>949028</xdr:colOff>
      <xdr:row>16</xdr:row>
      <xdr:rowOff>952500</xdr:rowOff>
    </xdr:to>
    <xdr:pic>
      <xdr:nvPicPr>
        <xdr:cNvPr id="1040" name="Picture 16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4064001" y="12673542"/>
          <a:ext cx="885527" cy="899583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61384</xdr:colOff>
      <xdr:row>13</xdr:row>
      <xdr:rowOff>48681</xdr:rowOff>
    </xdr:from>
    <xdr:to>
      <xdr:col>4</xdr:col>
      <xdr:colOff>1004359</xdr:colOff>
      <xdr:row>13</xdr:row>
      <xdr:rowOff>996948</xdr:rowOff>
    </xdr:to>
    <xdr:pic>
      <xdr:nvPicPr>
        <xdr:cNvPr id="1042" name="Picture 18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4061884" y="9411756"/>
          <a:ext cx="942975" cy="948267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63502</xdr:colOff>
      <xdr:row>10</xdr:row>
      <xdr:rowOff>6350</xdr:rowOff>
    </xdr:from>
    <xdr:to>
      <xdr:col>4</xdr:col>
      <xdr:colOff>1016002</xdr:colOff>
      <xdr:row>10</xdr:row>
      <xdr:rowOff>954617</xdr:rowOff>
    </xdr:to>
    <xdr:pic>
      <xdr:nvPicPr>
        <xdr:cNvPr id="1044" name="Picture 20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4064002" y="6169025"/>
          <a:ext cx="952500" cy="948267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62442</xdr:colOff>
      <xdr:row>8</xdr:row>
      <xdr:rowOff>46567</xdr:rowOff>
    </xdr:from>
    <xdr:to>
      <xdr:col>4</xdr:col>
      <xdr:colOff>1005417</xdr:colOff>
      <xdr:row>8</xdr:row>
      <xdr:rowOff>994834</xdr:rowOff>
    </xdr:to>
    <xdr:pic>
      <xdr:nvPicPr>
        <xdr:cNvPr id="1046" name="Picture 22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4062942" y="4104217"/>
          <a:ext cx="942975" cy="948267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83608</xdr:colOff>
      <xdr:row>11</xdr:row>
      <xdr:rowOff>42333</xdr:rowOff>
    </xdr:from>
    <xdr:to>
      <xdr:col>4</xdr:col>
      <xdr:colOff>1036108</xdr:colOff>
      <xdr:row>11</xdr:row>
      <xdr:rowOff>990600</xdr:rowOff>
    </xdr:to>
    <xdr:pic>
      <xdr:nvPicPr>
        <xdr:cNvPr id="1048" name="Picture 24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4084108" y="7252758"/>
          <a:ext cx="952500" cy="948267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102659</xdr:colOff>
      <xdr:row>9</xdr:row>
      <xdr:rowOff>31751</xdr:rowOff>
    </xdr:from>
    <xdr:to>
      <xdr:col>4</xdr:col>
      <xdr:colOff>1017059</xdr:colOff>
      <xdr:row>9</xdr:row>
      <xdr:rowOff>989543</xdr:rowOff>
    </xdr:to>
    <xdr:pic>
      <xdr:nvPicPr>
        <xdr:cNvPr id="1050" name="Picture 26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4103159" y="5146676"/>
          <a:ext cx="914400" cy="957792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73025</xdr:colOff>
      <xdr:row>12</xdr:row>
      <xdr:rowOff>106892</xdr:rowOff>
    </xdr:from>
    <xdr:to>
      <xdr:col>4</xdr:col>
      <xdr:colOff>1038225</xdr:colOff>
      <xdr:row>12</xdr:row>
      <xdr:rowOff>1067715</xdr:rowOff>
    </xdr:to>
    <xdr:pic>
      <xdr:nvPicPr>
        <xdr:cNvPr id="1052" name="Picture 28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4073525" y="8365067"/>
          <a:ext cx="965200" cy="960823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32"/>
  <sheetViews>
    <sheetView tabSelected="1" zoomScaleNormal="100" workbookViewId="0">
      <selection activeCell="K3" sqref="K3"/>
    </sheetView>
  </sheetViews>
  <sheetFormatPr defaultRowHeight="15" x14ac:dyDescent="0.25"/>
  <cols>
    <col min="1" max="1" width="18.7109375" customWidth="1"/>
    <col min="2" max="2" width="14.42578125" customWidth="1"/>
    <col min="3" max="3" width="15.85546875" customWidth="1"/>
    <col min="4" max="4" width="11" bestFit="1" customWidth="1"/>
    <col min="5" max="5" width="16" customWidth="1"/>
    <col min="6" max="6" width="20.85546875" customWidth="1"/>
    <col min="7" max="7" width="15.5703125" customWidth="1"/>
    <col min="8" max="8" width="10.5703125" customWidth="1"/>
    <col min="9" max="9" width="15" customWidth="1"/>
    <col min="10" max="10" width="14.42578125" customWidth="1"/>
    <col min="11" max="11" width="14.7109375" customWidth="1"/>
    <col min="12" max="12" width="12.7109375" customWidth="1"/>
    <col min="13" max="13" width="15" customWidth="1"/>
    <col min="14" max="14" width="12.85546875" customWidth="1"/>
    <col min="15" max="15" width="15" customWidth="1"/>
    <col min="16" max="16" width="12.85546875" customWidth="1"/>
    <col min="17" max="17" width="15" customWidth="1"/>
    <col min="18" max="18" width="12.85546875" customWidth="1"/>
    <col min="19" max="19" width="15" customWidth="1"/>
    <col min="20" max="20" width="12.85546875" customWidth="1"/>
    <col min="21" max="21" width="15" customWidth="1"/>
    <col min="22" max="22" width="12.85546875" customWidth="1"/>
    <col min="23" max="23" width="15" customWidth="1"/>
    <col min="24" max="24" width="12.85546875" customWidth="1"/>
    <col min="25" max="25" width="15" customWidth="1"/>
    <col min="26" max="26" width="12.85546875" customWidth="1"/>
    <col min="27" max="27" width="15" customWidth="1"/>
    <col min="28" max="28" width="12.85546875" customWidth="1"/>
    <col min="29" max="29" width="14" customWidth="1"/>
    <col min="30" max="30" width="15.5703125" customWidth="1"/>
  </cols>
  <sheetData>
    <row r="1" spans="1:30" ht="25.9" customHeight="1" x14ac:dyDescent="0.25">
      <c r="A1" s="73" t="s">
        <v>6</v>
      </c>
      <c r="B1" s="73"/>
      <c r="C1" s="73"/>
      <c r="D1" s="73"/>
      <c r="E1" s="73"/>
      <c r="F1" s="73"/>
      <c r="G1" s="73"/>
      <c r="H1" s="73"/>
      <c r="I1" s="73"/>
      <c r="J1" s="73"/>
    </row>
    <row r="2" spans="1:30" ht="29.45" customHeight="1" x14ac:dyDescent="0.25">
      <c r="A2" s="3" t="s">
        <v>0</v>
      </c>
      <c r="B2" s="4" t="s">
        <v>1</v>
      </c>
      <c r="C2" s="4" t="s">
        <v>2</v>
      </c>
      <c r="D2" s="2"/>
      <c r="F2" s="3" t="s">
        <v>7</v>
      </c>
      <c r="G2" s="3" t="s">
        <v>9</v>
      </c>
      <c r="H2" s="3" t="s">
        <v>10</v>
      </c>
      <c r="I2" s="74" t="s">
        <v>11</v>
      </c>
      <c r="J2" s="74"/>
      <c r="W2">
        <f>376/10</f>
        <v>37.6</v>
      </c>
    </row>
    <row r="3" spans="1:30" ht="22.9" customHeight="1" x14ac:dyDescent="0.25">
      <c r="A3" s="2"/>
      <c r="B3" s="3">
        <v>10</v>
      </c>
      <c r="C3" s="3">
        <v>10</v>
      </c>
      <c r="D3" s="2"/>
      <c r="F3" s="5"/>
      <c r="G3" s="15">
        <v>77</v>
      </c>
      <c r="H3" s="15">
        <v>178</v>
      </c>
      <c r="I3" s="75">
        <v>0</v>
      </c>
      <c r="J3" s="76"/>
    </row>
    <row r="4" spans="1:30" ht="15" customHeight="1" x14ac:dyDescent="0.25">
      <c r="A4" s="3" t="s">
        <v>3</v>
      </c>
      <c r="B4" s="3" t="s">
        <v>4</v>
      </c>
      <c r="C4" s="3" t="s">
        <v>5</v>
      </c>
      <c r="D4" s="3" t="s">
        <v>2</v>
      </c>
      <c r="F4" s="3" t="s">
        <v>8</v>
      </c>
      <c r="G4" s="3" t="s">
        <v>4</v>
      </c>
      <c r="H4" s="3" t="s">
        <v>12</v>
      </c>
      <c r="I4" s="77" t="s">
        <v>2</v>
      </c>
      <c r="J4" s="77"/>
      <c r="L4" s="52"/>
    </row>
    <row r="5" spans="1:30" ht="27" customHeight="1" thickBot="1" x14ac:dyDescent="0.3">
      <c r="A5" s="5"/>
      <c r="B5" s="5">
        <v>4320</v>
      </c>
      <c r="C5" s="5">
        <v>4325</v>
      </c>
      <c r="D5" s="5">
        <f>B5+C5</f>
        <v>8645</v>
      </c>
      <c r="F5" s="5"/>
      <c r="G5" s="5">
        <v>2591</v>
      </c>
      <c r="H5" s="5">
        <v>2395</v>
      </c>
      <c r="I5" s="78">
        <f>G5+H5</f>
        <v>4986</v>
      </c>
      <c r="J5" s="79"/>
    </row>
    <row r="6" spans="1:30" ht="58.9" customHeight="1" thickBot="1" x14ac:dyDescent="0.3">
      <c r="H6" s="80" t="s">
        <v>34</v>
      </c>
      <c r="I6" s="80"/>
      <c r="J6" s="80"/>
      <c r="K6" s="68" t="s">
        <v>61</v>
      </c>
      <c r="L6" s="68"/>
      <c r="M6" s="69" t="s">
        <v>62</v>
      </c>
      <c r="N6" s="69"/>
      <c r="O6" s="62" t="s">
        <v>63</v>
      </c>
      <c r="P6" s="62"/>
      <c r="Q6" s="70" t="s">
        <v>64</v>
      </c>
      <c r="R6" s="70"/>
      <c r="S6" s="68" t="s">
        <v>65</v>
      </c>
      <c r="T6" s="68"/>
      <c r="U6" s="62" t="s">
        <v>66</v>
      </c>
      <c r="V6" s="62"/>
      <c r="W6" s="63" t="s">
        <v>67</v>
      </c>
      <c r="X6" s="63"/>
      <c r="Y6" s="64" t="s">
        <v>68</v>
      </c>
      <c r="Z6" s="64"/>
      <c r="AA6" s="65" t="s">
        <v>69</v>
      </c>
      <c r="AB6" s="65"/>
      <c r="AC6" s="66" t="s">
        <v>2</v>
      </c>
      <c r="AD6" s="67"/>
    </row>
    <row r="7" spans="1:30" ht="63" customHeight="1" x14ac:dyDescent="0.25">
      <c r="A7" s="11" t="s">
        <v>13</v>
      </c>
      <c r="B7" s="11" t="s">
        <v>14</v>
      </c>
      <c r="C7" s="11" t="s">
        <v>15</v>
      </c>
      <c r="D7" s="11" t="s">
        <v>60</v>
      </c>
      <c r="E7" s="12" t="s">
        <v>59</v>
      </c>
      <c r="F7" s="11" t="s">
        <v>16</v>
      </c>
      <c r="G7" s="75" t="s">
        <v>58</v>
      </c>
      <c r="H7" s="76"/>
      <c r="I7" s="17" t="s">
        <v>35</v>
      </c>
      <c r="J7" s="17" t="s">
        <v>36</v>
      </c>
      <c r="K7" s="20" t="s">
        <v>37</v>
      </c>
      <c r="L7" s="20" t="s">
        <v>38</v>
      </c>
      <c r="M7" s="21" t="s">
        <v>39</v>
      </c>
      <c r="N7" s="21" t="s">
        <v>40</v>
      </c>
      <c r="O7" s="22" t="s">
        <v>41</v>
      </c>
      <c r="P7" s="22" t="s">
        <v>42</v>
      </c>
      <c r="Q7" s="23" t="s">
        <v>43</v>
      </c>
      <c r="R7" s="23" t="s">
        <v>44</v>
      </c>
      <c r="S7" s="20" t="s">
        <v>45</v>
      </c>
      <c r="T7" s="20" t="s">
        <v>46</v>
      </c>
      <c r="U7" s="22" t="s">
        <v>47</v>
      </c>
      <c r="V7" s="22" t="s">
        <v>48</v>
      </c>
      <c r="W7" s="24" t="s">
        <v>49</v>
      </c>
      <c r="X7" s="24" t="s">
        <v>50</v>
      </c>
      <c r="Y7" s="25" t="s">
        <v>51</v>
      </c>
      <c r="Z7" s="25" t="s">
        <v>52</v>
      </c>
      <c r="AA7" s="26" t="s">
        <v>53</v>
      </c>
      <c r="AB7" s="27" t="s">
        <v>54</v>
      </c>
      <c r="AC7" s="29" t="s">
        <v>56</v>
      </c>
      <c r="AD7" s="29" t="s">
        <v>57</v>
      </c>
    </row>
    <row r="8" spans="1:30" ht="78.75" customHeight="1" x14ac:dyDescent="0.25">
      <c r="A8" s="10" t="s">
        <v>17</v>
      </c>
      <c r="B8" s="3">
        <f>G8+C8</f>
        <v>37</v>
      </c>
      <c r="C8" s="3">
        <f>AC8</f>
        <v>2</v>
      </c>
      <c r="D8" s="7"/>
      <c r="F8" s="6" t="s">
        <v>19</v>
      </c>
      <c r="G8" s="81">
        <f>AD8</f>
        <v>35</v>
      </c>
      <c r="H8" s="82"/>
      <c r="I8" s="18">
        <v>0</v>
      </c>
      <c r="J8" s="18">
        <v>2</v>
      </c>
      <c r="K8" s="42">
        <v>0</v>
      </c>
      <c r="L8" s="42">
        <v>0</v>
      </c>
      <c r="M8" s="32"/>
      <c r="N8" s="32">
        <v>2</v>
      </c>
      <c r="O8" s="33">
        <v>0</v>
      </c>
      <c r="P8" s="33">
        <v>7</v>
      </c>
      <c r="Q8" s="34">
        <v>0</v>
      </c>
      <c r="R8" s="34">
        <v>4</v>
      </c>
      <c r="S8" s="42">
        <v>1</v>
      </c>
      <c r="T8" s="42">
        <v>1</v>
      </c>
      <c r="U8" s="33">
        <v>1</v>
      </c>
      <c r="V8" s="33">
        <v>6</v>
      </c>
      <c r="W8" s="43">
        <v>0</v>
      </c>
      <c r="X8" s="43">
        <v>7</v>
      </c>
      <c r="Y8" s="36">
        <v>0</v>
      </c>
      <c r="Z8" s="36">
        <v>1</v>
      </c>
      <c r="AA8" s="19">
        <v>0</v>
      </c>
      <c r="AB8" s="19">
        <v>5</v>
      </c>
      <c r="AC8" s="12">
        <f t="shared" ref="AC8:AC20" si="0">I8+K8+M8+O8+Q8+S8+U8+W8+Y8+AA8</f>
        <v>2</v>
      </c>
      <c r="AD8" s="12">
        <f t="shared" ref="AD8:AD20" si="1">J8+L8+N8+P8+R8+T8+V8+X8+Z8+AB8</f>
        <v>35</v>
      </c>
    </row>
    <row r="9" spans="1:30" ht="83.25" customHeight="1" x14ac:dyDescent="0.25">
      <c r="A9" s="21" t="s">
        <v>25</v>
      </c>
      <c r="B9" s="32">
        <f>C9+D9</f>
        <v>832</v>
      </c>
      <c r="C9" s="32">
        <f>AC9</f>
        <v>36</v>
      </c>
      <c r="D9" s="50">
        <f>G9+G10+G11+G12</f>
        <v>796</v>
      </c>
      <c r="E9" s="28"/>
      <c r="F9" s="44" t="s">
        <v>26</v>
      </c>
      <c r="G9" s="83">
        <f>AD9</f>
        <v>92</v>
      </c>
      <c r="H9" s="84"/>
      <c r="I9" s="18">
        <v>4</v>
      </c>
      <c r="J9" s="18">
        <v>7</v>
      </c>
      <c r="K9" s="42">
        <v>1</v>
      </c>
      <c r="L9" s="42">
        <v>9</v>
      </c>
      <c r="M9" s="32">
        <v>5</v>
      </c>
      <c r="N9" s="32">
        <v>9</v>
      </c>
      <c r="O9" s="33">
        <v>2</v>
      </c>
      <c r="P9" s="33">
        <v>3</v>
      </c>
      <c r="Q9" s="34">
        <v>7</v>
      </c>
      <c r="R9" s="34">
        <v>12</v>
      </c>
      <c r="S9" s="42">
        <v>2</v>
      </c>
      <c r="T9" s="42">
        <v>6</v>
      </c>
      <c r="U9" s="33">
        <v>4</v>
      </c>
      <c r="V9" s="33">
        <v>7</v>
      </c>
      <c r="W9" s="43">
        <v>4</v>
      </c>
      <c r="X9" s="43">
        <v>9</v>
      </c>
      <c r="Y9" s="36">
        <v>3</v>
      </c>
      <c r="Z9" s="36">
        <v>16</v>
      </c>
      <c r="AA9" s="19">
        <v>4</v>
      </c>
      <c r="AB9" s="19">
        <v>14</v>
      </c>
      <c r="AC9" s="12">
        <f t="shared" si="0"/>
        <v>36</v>
      </c>
      <c r="AD9" s="11">
        <f t="shared" si="1"/>
        <v>92</v>
      </c>
    </row>
    <row r="10" spans="1:30" ht="82.5" customHeight="1" x14ac:dyDescent="0.25">
      <c r="A10" s="45"/>
      <c r="B10" s="46"/>
      <c r="C10" s="47"/>
      <c r="D10" s="48"/>
      <c r="E10" s="28"/>
      <c r="F10" s="44" t="s">
        <v>28</v>
      </c>
      <c r="G10" s="83">
        <f t="shared" ref="G10:G19" si="2">AD10</f>
        <v>102</v>
      </c>
      <c r="H10" s="84"/>
      <c r="I10" s="35"/>
      <c r="J10" s="18">
        <v>3</v>
      </c>
      <c r="K10" s="35"/>
      <c r="L10" s="42">
        <v>9</v>
      </c>
      <c r="M10" s="35"/>
      <c r="N10" s="32">
        <v>12</v>
      </c>
      <c r="O10" s="35"/>
      <c r="P10" s="33">
        <v>6</v>
      </c>
      <c r="Q10" s="35"/>
      <c r="R10" s="34">
        <v>16</v>
      </c>
      <c r="S10" s="35"/>
      <c r="T10" s="42">
        <v>8</v>
      </c>
      <c r="U10" s="35"/>
      <c r="V10" s="33">
        <v>12</v>
      </c>
      <c r="W10" s="35"/>
      <c r="X10" s="43">
        <v>9</v>
      </c>
      <c r="Y10" s="35"/>
      <c r="Z10" s="36">
        <v>15</v>
      </c>
      <c r="AA10" s="35"/>
      <c r="AB10" s="19">
        <v>12</v>
      </c>
      <c r="AC10" s="12">
        <f t="shared" si="0"/>
        <v>0</v>
      </c>
      <c r="AD10" s="11">
        <f t="shared" si="1"/>
        <v>102</v>
      </c>
    </row>
    <row r="11" spans="1:30" ht="82.5" customHeight="1" x14ac:dyDescent="0.25">
      <c r="A11" s="45"/>
      <c r="B11" s="46"/>
      <c r="C11" s="47"/>
      <c r="D11" s="48"/>
      <c r="E11" s="28"/>
      <c r="F11" s="44" t="s">
        <v>74</v>
      </c>
      <c r="G11" s="83">
        <f t="shared" si="2"/>
        <v>34</v>
      </c>
      <c r="H11" s="84"/>
      <c r="I11" s="35"/>
      <c r="J11" s="18">
        <v>0</v>
      </c>
      <c r="K11" s="35"/>
      <c r="L11" s="42">
        <v>3</v>
      </c>
      <c r="M11" s="35"/>
      <c r="N11" s="32">
        <v>4</v>
      </c>
      <c r="O11" s="35"/>
      <c r="P11" s="33">
        <v>1</v>
      </c>
      <c r="Q11" s="35"/>
      <c r="R11" s="34">
        <v>1</v>
      </c>
      <c r="S11" s="35"/>
      <c r="T11" s="42">
        <v>2</v>
      </c>
      <c r="U11" s="35"/>
      <c r="V11" s="33">
        <v>5</v>
      </c>
      <c r="W11" s="35"/>
      <c r="X11" s="43">
        <v>2</v>
      </c>
      <c r="Y11" s="35"/>
      <c r="Z11" s="36">
        <v>4</v>
      </c>
      <c r="AA11" s="35"/>
      <c r="AB11" s="19">
        <v>12</v>
      </c>
      <c r="AC11" s="12">
        <f t="shared" si="0"/>
        <v>0</v>
      </c>
      <c r="AD11" s="11">
        <f t="shared" si="1"/>
        <v>34</v>
      </c>
    </row>
    <row r="12" spans="1:30" ht="82.5" customHeight="1" x14ac:dyDescent="0.25">
      <c r="A12" s="45"/>
      <c r="B12" s="46"/>
      <c r="C12" s="47"/>
      <c r="D12" s="48"/>
      <c r="E12" s="49"/>
      <c r="F12" s="44" t="s">
        <v>27</v>
      </c>
      <c r="G12" s="83">
        <f t="shared" si="2"/>
        <v>568</v>
      </c>
      <c r="H12" s="84"/>
      <c r="I12" s="35"/>
      <c r="J12" s="18">
        <v>52</v>
      </c>
      <c r="K12" s="35"/>
      <c r="L12" s="42">
        <v>59</v>
      </c>
      <c r="M12" s="35"/>
      <c r="N12" s="32">
        <v>48</v>
      </c>
      <c r="O12" s="35"/>
      <c r="P12" s="33">
        <v>22</v>
      </c>
      <c r="Q12" s="35"/>
      <c r="R12" s="34">
        <v>50</v>
      </c>
      <c r="S12" s="35"/>
      <c r="T12" s="42">
        <v>42</v>
      </c>
      <c r="U12" s="35"/>
      <c r="V12" s="33">
        <v>68</v>
      </c>
      <c r="W12" s="35"/>
      <c r="X12" s="43">
        <v>50</v>
      </c>
      <c r="Y12" s="35"/>
      <c r="Z12" s="36">
        <v>85</v>
      </c>
      <c r="AA12" s="35"/>
      <c r="AB12" s="19">
        <v>92</v>
      </c>
      <c r="AC12" s="12">
        <f t="shared" si="0"/>
        <v>0</v>
      </c>
      <c r="AD12" s="11">
        <f t="shared" si="1"/>
        <v>568</v>
      </c>
    </row>
    <row r="13" spans="1:30" ht="87" customHeight="1" x14ac:dyDescent="0.25">
      <c r="A13" s="10" t="s">
        <v>29</v>
      </c>
      <c r="B13" s="3">
        <f>G13+C13</f>
        <v>66</v>
      </c>
      <c r="C13" s="35">
        <f t="shared" ref="C13:C20" si="3">AC13</f>
        <v>1</v>
      </c>
      <c r="D13" s="7"/>
      <c r="E13" s="7"/>
      <c r="F13" s="6" t="s">
        <v>30</v>
      </c>
      <c r="G13" s="81">
        <f t="shared" si="2"/>
        <v>65</v>
      </c>
      <c r="H13" s="82"/>
      <c r="I13" s="18">
        <v>0</v>
      </c>
      <c r="J13" s="18">
        <v>4</v>
      </c>
      <c r="K13" s="42">
        <v>0</v>
      </c>
      <c r="L13" s="42">
        <v>6</v>
      </c>
      <c r="M13" s="32">
        <v>1</v>
      </c>
      <c r="N13" s="32">
        <v>5</v>
      </c>
      <c r="O13" s="33">
        <v>0</v>
      </c>
      <c r="P13" s="33">
        <v>9</v>
      </c>
      <c r="Q13" s="34">
        <v>0</v>
      </c>
      <c r="R13" s="34">
        <v>9</v>
      </c>
      <c r="S13" s="42">
        <v>0</v>
      </c>
      <c r="T13" s="42">
        <v>2</v>
      </c>
      <c r="U13" s="33">
        <v>0</v>
      </c>
      <c r="V13" s="33">
        <v>4</v>
      </c>
      <c r="W13" s="43">
        <v>0</v>
      </c>
      <c r="X13" s="43">
        <v>5</v>
      </c>
      <c r="Y13" s="36">
        <v>0</v>
      </c>
      <c r="Z13" s="36">
        <v>11</v>
      </c>
      <c r="AA13" s="19">
        <v>0</v>
      </c>
      <c r="AB13" s="19">
        <v>10</v>
      </c>
      <c r="AC13" s="12">
        <f t="shared" si="0"/>
        <v>1</v>
      </c>
      <c r="AD13" s="11">
        <f t="shared" si="1"/>
        <v>65</v>
      </c>
    </row>
    <row r="14" spans="1:30" ht="87" customHeight="1" x14ac:dyDescent="0.25">
      <c r="A14" s="10" t="s">
        <v>23</v>
      </c>
      <c r="B14" s="3">
        <f>G14+C14</f>
        <v>1266</v>
      </c>
      <c r="C14" s="35">
        <f t="shared" si="3"/>
        <v>37</v>
      </c>
      <c r="D14" s="7"/>
      <c r="E14" s="7"/>
      <c r="F14" s="6" t="s">
        <v>24</v>
      </c>
      <c r="G14" s="81">
        <f t="shared" ref="G14" si="4">AD14</f>
        <v>1229</v>
      </c>
      <c r="H14" s="82"/>
      <c r="I14" s="18">
        <v>2</v>
      </c>
      <c r="J14" s="18">
        <v>99</v>
      </c>
      <c r="K14" s="42">
        <v>0</v>
      </c>
      <c r="L14" s="42">
        <v>126</v>
      </c>
      <c r="M14" s="32">
        <v>4</v>
      </c>
      <c r="N14" s="32">
        <v>115</v>
      </c>
      <c r="O14" s="33">
        <v>1</v>
      </c>
      <c r="P14" s="33">
        <v>66</v>
      </c>
      <c r="Q14" s="34">
        <v>2</v>
      </c>
      <c r="R14" s="34">
        <v>103</v>
      </c>
      <c r="S14" s="42">
        <v>2</v>
      </c>
      <c r="T14" s="42">
        <v>88</v>
      </c>
      <c r="U14" s="33">
        <v>4</v>
      </c>
      <c r="V14" s="33">
        <v>148</v>
      </c>
      <c r="W14" s="43">
        <v>6</v>
      </c>
      <c r="X14" s="43">
        <v>136</v>
      </c>
      <c r="Y14" s="36">
        <v>10</v>
      </c>
      <c r="Z14" s="36">
        <v>172</v>
      </c>
      <c r="AA14" s="19">
        <v>6</v>
      </c>
      <c r="AB14" s="19">
        <v>176</v>
      </c>
      <c r="AC14" s="12">
        <f t="shared" si="0"/>
        <v>37</v>
      </c>
      <c r="AD14" s="11">
        <f t="shared" si="1"/>
        <v>1229</v>
      </c>
    </row>
    <row r="15" spans="1:30" ht="81" customHeight="1" x14ac:dyDescent="0.25">
      <c r="A15" s="16" t="s">
        <v>70</v>
      </c>
      <c r="B15" s="16">
        <f>C15+D15</f>
        <v>2303</v>
      </c>
      <c r="C15" s="16">
        <f t="shared" si="3"/>
        <v>39</v>
      </c>
      <c r="D15" s="31">
        <f>G15+G16+G17+G18</f>
        <v>2264</v>
      </c>
      <c r="E15" s="14"/>
      <c r="F15" s="13" t="s">
        <v>21</v>
      </c>
      <c r="G15" s="83">
        <f t="shared" si="2"/>
        <v>581</v>
      </c>
      <c r="H15" s="84"/>
      <c r="I15" s="18">
        <v>1</v>
      </c>
      <c r="J15" s="18">
        <v>40</v>
      </c>
      <c r="K15" s="42">
        <v>2</v>
      </c>
      <c r="L15" s="42">
        <v>34</v>
      </c>
      <c r="M15" s="32">
        <v>3</v>
      </c>
      <c r="N15" s="32">
        <v>37</v>
      </c>
      <c r="O15" s="33">
        <v>4</v>
      </c>
      <c r="P15" s="33">
        <v>51</v>
      </c>
      <c r="Q15" s="34">
        <v>5</v>
      </c>
      <c r="R15" s="34">
        <v>70</v>
      </c>
      <c r="S15" s="42">
        <v>1</v>
      </c>
      <c r="T15" s="42">
        <v>72</v>
      </c>
      <c r="U15" s="33">
        <v>10</v>
      </c>
      <c r="V15" s="33">
        <v>47</v>
      </c>
      <c r="W15" s="43">
        <v>5</v>
      </c>
      <c r="X15" s="43">
        <v>61</v>
      </c>
      <c r="Y15" s="36">
        <v>0</v>
      </c>
      <c r="Z15" s="36">
        <v>52</v>
      </c>
      <c r="AA15" s="19">
        <v>8</v>
      </c>
      <c r="AB15" s="19">
        <v>117</v>
      </c>
      <c r="AC15" s="12">
        <f t="shared" si="0"/>
        <v>39</v>
      </c>
      <c r="AD15" s="11">
        <f t="shared" si="1"/>
        <v>581</v>
      </c>
    </row>
    <row r="16" spans="1:30" ht="88.5" customHeight="1" x14ac:dyDescent="0.25">
      <c r="A16" s="37"/>
      <c r="B16" s="38"/>
      <c r="C16" s="39"/>
      <c r="D16" s="40"/>
      <c r="E16" s="7"/>
      <c r="F16" s="13" t="s">
        <v>20</v>
      </c>
      <c r="G16" s="83">
        <f t="shared" si="2"/>
        <v>222</v>
      </c>
      <c r="H16" s="84"/>
      <c r="I16" s="35"/>
      <c r="J16" s="18">
        <v>27</v>
      </c>
      <c r="K16" s="35"/>
      <c r="L16" s="42">
        <v>18</v>
      </c>
      <c r="M16" s="35"/>
      <c r="N16" s="32">
        <v>21</v>
      </c>
      <c r="O16" s="35"/>
      <c r="P16" s="33">
        <v>14</v>
      </c>
      <c r="Q16" s="35"/>
      <c r="R16" s="34">
        <v>16</v>
      </c>
      <c r="S16" s="35"/>
      <c r="T16" s="42">
        <v>23</v>
      </c>
      <c r="U16" s="35"/>
      <c r="V16" s="33">
        <v>24</v>
      </c>
      <c r="W16" s="35"/>
      <c r="X16" s="43">
        <v>29</v>
      </c>
      <c r="Y16" s="35"/>
      <c r="Z16" s="36">
        <v>21</v>
      </c>
      <c r="AA16" s="35"/>
      <c r="AB16" s="19">
        <v>29</v>
      </c>
      <c r="AC16" s="12">
        <f t="shared" si="0"/>
        <v>0</v>
      </c>
      <c r="AD16" s="11">
        <f t="shared" si="1"/>
        <v>222</v>
      </c>
    </row>
    <row r="17" spans="1:31" ht="82.5" customHeight="1" x14ac:dyDescent="0.25">
      <c r="A17" s="37"/>
      <c r="B17" s="38"/>
      <c r="C17" s="39"/>
      <c r="D17" s="40"/>
      <c r="E17" s="7"/>
      <c r="F17" s="13" t="s">
        <v>22</v>
      </c>
      <c r="G17" s="83">
        <f t="shared" si="2"/>
        <v>1433</v>
      </c>
      <c r="H17" s="84"/>
      <c r="I17" s="35"/>
      <c r="J17" s="18">
        <v>92</v>
      </c>
      <c r="K17" s="35"/>
      <c r="L17" s="42">
        <v>112</v>
      </c>
      <c r="M17" s="35"/>
      <c r="N17" s="32">
        <v>96</v>
      </c>
      <c r="O17" s="35"/>
      <c r="P17" s="33">
        <v>99</v>
      </c>
      <c r="Q17" s="35"/>
      <c r="R17" s="34">
        <v>135</v>
      </c>
      <c r="S17" s="35"/>
      <c r="T17" s="42">
        <v>131</v>
      </c>
      <c r="U17" s="35"/>
      <c r="V17" s="33">
        <v>187</v>
      </c>
      <c r="W17" s="35"/>
      <c r="X17" s="43">
        <v>190</v>
      </c>
      <c r="Y17" s="35"/>
      <c r="Z17" s="36">
        <v>193</v>
      </c>
      <c r="AA17" s="35"/>
      <c r="AB17" s="19">
        <v>198</v>
      </c>
      <c r="AC17" s="12">
        <f t="shared" si="0"/>
        <v>0</v>
      </c>
      <c r="AD17" s="11">
        <f t="shared" si="1"/>
        <v>1433</v>
      </c>
    </row>
    <row r="18" spans="1:31" ht="83.25" customHeight="1" x14ac:dyDescent="0.25">
      <c r="A18" s="37"/>
      <c r="B18" s="38"/>
      <c r="C18" s="39"/>
      <c r="D18" s="41"/>
      <c r="E18" s="7"/>
      <c r="F18" s="13" t="s">
        <v>71</v>
      </c>
      <c r="G18" s="83">
        <f t="shared" si="2"/>
        <v>28</v>
      </c>
      <c r="H18" s="84"/>
      <c r="I18" s="35"/>
      <c r="J18" s="18">
        <v>8</v>
      </c>
      <c r="K18" s="35"/>
      <c r="L18" s="42">
        <v>2</v>
      </c>
      <c r="M18" s="35"/>
      <c r="N18" s="32">
        <v>1</v>
      </c>
      <c r="O18" s="35"/>
      <c r="P18" s="33">
        <v>0</v>
      </c>
      <c r="Q18" s="35"/>
      <c r="R18" s="34">
        <v>5</v>
      </c>
      <c r="S18" s="35"/>
      <c r="T18" s="42">
        <v>2</v>
      </c>
      <c r="U18" s="35"/>
      <c r="V18" s="33">
        <v>3</v>
      </c>
      <c r="W18" s="35"/>
      <c r="X18" s="43">
        <v>2</v>
      </c>
      <c r="Y18" s="35"/>
      <c r="Z18" s="36">
        <v>3</v>
      </c>
      <c r="AA18" s="35"/>
      <c r="AB18" s="19">
        <v>2</v>
      </c>
      <c r="AC18" s="12">
        <f t="shared" si="0"/>
        <v>0</v>
      </c>
      <c r="AD18" s="11">
        <f t="shared" si="1"/>
        <v>28</v>
      </c>
    </row>
    <row r="19" spans="1:31" ht="80.25" customHeight="1" x14ac:dyDescent="0.25">
      <c r="A19" s="10" t="s">
        <v>55</v>
      </c>
      <c r="B19" s="3">
        <f>C19+G19</f>
        <v>17</v>
      </c>
      <c r="C19" s="35">
        <f t="shared" si="3"/>
        <v>0</v>
      </c>
      <c r="D19" s="7"/>
      <c r="E19" s="7"/>
      <c r="F19" s="6" t="s">
        <v>18</v>
      </c>
      <c r="G19" s="81">
        <f t="shared" si="2"/>
        <v>17</v>
      </c>
      <c r="H19" s="82"/>
      <c r="I19" s="18">
        <v>0</v>
      </c>
      <c r="J19" s="18">
        <v>1</v>
      </c>
      <c r="K19" s="42">
        <v>0</v>
      </c>
      <c r="L19" s="42">
        <v>2</v>
      </c>
      <c r="M19" s="32">
        <v>0</v>
      </c>
      <c r="N19" s="32">
        <v>1</v>
      </c>
      <c r="O19" s="33">
        <v>0</v>
      </c>
      <c r="P19" s="33">
        <v>2</v>
      </c>
      <c r="Q19" s="34">
        <v>0</v>
      </c>
      <c r="R19" s="34">
        <v>2</v>
      </c>
      <c r="S19" s="42">
        <v>0</v>
      </c>
      <c r="T19" s="42">
        <v>1</v>
      </c>
      <c r="U19" s="33">
        <v>0</v>
      </c>
      <c r="V19" s="33">
        <v>1</v>
      </c>
      <c r="W19" s="43">
        <v>0</v>
      </c>
      <c r="X19" s="43">
        <v>4</v>
      </c>
      <c r="Y19" s="36">
        <v>0</v>
      </c>
      <c r="Z19" s="36">
        <v>1</v>
      </c>
      <c r="AA19" s="19">
        <v>0</v>
      </c>
      <c r="AB19" s="19">
        <v>2</v>
      </c>
      <c r="AC19" s="12">
        <f t="shared" si="0"/>
        <v>0</v>
      </c>
      <c r="AD19" s="11">
        <f t="shared" si="1"/>
        <v>17</v>
      </c>
    </row>
    <row r="20" spans="1:31" ht="80.25" customHeight="1" x14ac:dyDescent="0.25">
      <c r="A20" s="10" t="s">
        <v>72</v>
      </c>
      <c r="B20" s="3">
        <f>C20+G20</f>
        <v>210</v>
      </c>
      <c r="C20" s="35">
        <f t="shared" si="3"/>
        <v>13</v>
      </c>
      <c r="D20" s="7"/>
      <c r="E20" s="7"/>
      <c r="F20" s="6" t="s">
        <v>73</v>
      </c>
      <c r="G20" s="81">
        <f t="shared" ref="G20" si="5">AD20</f>
        <v>197</v>
      </c>
      <c r="H20" s="82"/>
      <c r="I20" s="18">
        <v>1</v>
      </c>
      <c r="J20" s="18">
        <v>20</v>
      </c>
      <c r="K20" s="42">
        <v>1</v>
      </c>
      <c r="L20" s="42">
        <v>15</v>
      </c>
      <c r="M20" s="32">
        <v>1</v>
      </c>
      <c r="N20" s="32">
        <v>18</v>
      </c>
      <c r="O20" s="33">
        <v>0</v>
      </c>
      <c r="P20" s="33">
        <v>6</v>
      </c>
      <c r="Q20" s="34">
        <v>1</v>
      </c>
      <c r="R20" s="34">
        <v>23</v>
      </c>
      <c r="S20" s="42">
        <v>0</v>
      </c>
      <c r="T20" s="42">
        <v>17</v>
      </c>
      <c r="U20" s="33">
        <v>1</v>
      </c>
      <c r="V20" s="33">
        <v>14</v>
      </c>
      <c r="W20" s="43">
        <v>2</v>
      </c>
      <c r="X20" s="43">
        <v>26</v>
      </c>
      <c r="Y20" s="36">
        <v>4</v>
      </c>
      <c r="Z20" s="36">
        <v>33</v>
      </c>
      <c r="AA20" s="19">
        <v>2</v>
      </c>
      <c r="AB20" s="19">
        <v>25</v>
      </c>
      <c r="AC20" s="12">
        <f t="shared" si="0"/>
        <v>13</v>
      </c>
      <c r="AD20" s="11">
        <f t="shared" si="1"/>
        <v>197</v>
      </c>
    </row>
    <row r="21" spans="1:31" ht="24" customHeight="1" x14ac:dyDescent="0.25">
      <c r="A21" s="8"/>
      <c r="B21" s="53">
        <f>SUM(B8:B20)</f>
        <v>4731</v>
      </c>
      <c r="C21" s="53">
        <f>SUM(C8:C20)</f>
        <v>128</v>
      </c>
      <c r="F21" s="9"/>
      <c r="G21" s="85">
        <f>SUM(G8:H20)</f>
        <v>4603</v>
      </c>
      <c r="H21" s="86"/>
      <c r="AC21" s="54">
        <f>SUM(AC8:AC19)</f>
        <v>115</v>
      </c>
      <c r="AD21" s="55">
        <f>SUM(AD8:AD19)</f>
        <v>4406</v>
      </c>
      <c r="AE21" s="30"/>
    </row>
    <row r="22" spans="1:31" ht="60" x14ac:dyDescent="0.25">
      <c r="B22" s="10" t="s">
        <v>31</v>
      </c>
      <c r="C22" s="51" t="s">
        <v>32</v>
      </c>
      <c r="D22" s="1"/>
      <c r="G22" s="74" t="s">
        <v>33</v>
      </c>
      <c r="H22" s="74"/>
    </row>
    <row r="23" spans="1:31" ht="15.75" thickBot="1" x14ac:dyDescent="0.3"/>
    <row r="24" spans="1:31" ht="29.25" customHeight="1" thickBot="1" x14ac:dyDescent="0.55000000000000004">
      <c r="B24" s="71">
        <f>B21+G3+H3+I3</f>
        <v>4986</v>
      </c>
      <c r="C24" s="72"/>
      <c r="D24" s="1"/>
      <c r="K24">
        <v>3458</v>
      </c>
    </row>
    <row r="25" spans="1:31" x14ac:dyDescent="0.25">
      <c r="K25">
        <f>K24-B21</f>
        <v>-1273</v>
      </c>
    </row>
    <row r="26" spans="1:31" x14ac:dyDescent="0.25">
      <c r="D26" s="1"/>
    </row>
    <row r="29" spans="1:31" x14ac:dyDescent="0.25">
      <c r="F29" t="s">
        <v>74</v>
      </c>
    </row>
    <row r="32" spans="1:31" x14ac:dyDescent="0.25">
      <c r="C32">
        <f>B21+36</f>
        <v>4767</v>
      </c>
    </row>
  </sheetData>
  <mergeCells count="33">
    <mergeCell ref="G21:H21"/>
    <mergeCell ref="G22:H22"/>
    <mergeCell ref="G15:H15"/>
    <mergeCell ref="G16:H16"/>
    <mergeCell ref="G17:H17"/>
    <mergeCell ref="G18:H18"/>
    <mergeCell ref="G19:H19"/>
    <mergeCell ref="B24:C24"/>
    <mergeCell ref="A1:J1"/>
    <mergeCell ref="I2:J2"/>
    <mergeCell ref="I3:J3"/>
    <mergeCell ref="I4:J4"/>
    <mergeCell ref="I5:J5"/>
    <mergeCell ref="H6:J6"/>
    <mergeCell ref="G7:H7"/>
    <mergeCell ref="G8:H8"/>
    <mergeCell ref="G9:H9"/>
    <mergeCell ref="G10:H10"/>
    <mergeCell ref="G11:H11"/>
    <mergeCell ref="G13:H13"/>
    <mergeCell ref="G12:H12"/>
    <mergeCell ref="G14:H14"/>
    <mergeCell ref="G20:H20"/>
    <mergeCell ref="K6:L6"/>
    <mergeCell ref="M6:N6"/>
    <mergeCell ref="O6:P6"/>
    <mergeCell ref="Q6:R6"/>
    <mergeCell ref="S6:T6"/>
    <mergeCell ref="U6:V6"/>
    <mergeCell ref="W6:X6"/>
    <mergeCell ref="Y6:Z6"/>
    <mergeCell ref="AA6:AB6"/>
    <mergeCell ref="AC6:AD6"/>
  </mergeCells>
  <pageMargins left="0.70866141732283472" right="0.70866141732283472" top="0.74803149606299213" bottom="0.74803149606299213" header="0.31496062992125984" footer="0.31496062992125984"/>
  <pageSetup paperSize="8"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17"/>
  <sheetViews>
    <sheetView workbookViewId="0">
      <selection activeCell="P12" sqref="P12:P13"/>
    </sheetView>
  </sheetViews>
  <sheetFormatPr defaultRowHeight="15" x14ac:dyDescent="0.25"/>
  <cols>
    <col min="2" max="2" width="10" customWidth="1"/>
    <col min="3" max="3" width="15.7109375" customWidth="1"/>
    <col min="4" max="5" width="0" hidden="1" customWidth="1"/>
    <col min="6" max="6" width="13" customWidth="1"/>
    <col min="9" max="9" width="12.7109375" customWidth="1"/>
    <col min="10" max="11" width="13.7109375" customWidth="1"/>
  </cols>
  <sheetData>
    <row r="1" spans="1:13" ht="49.5" customHeight="1" thickBot="1" x14ac:dyDescent="0.3">
      <c r="A1" s="89" t="s">
        <v>6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1"/>
    </row>
    <row r="2" spans="1:13" ht="57.75" customHeight="1" x14ac:dyDescent="0.25">
      <c r="A2" s="92"/>
      <c r="B2" s="92"/>
      <c r="C2" s="56" t="s">
        <v>75</v>
      </c>
      <c r="D2" s="57"/>
      <c r="E2" s="57"/>
      <c r="F2" s="56" t="s">
        <v>76</v>
      </c>
      <c r="G2" s="56" t="s">
        <v>77</v>
      </c>
      <c r="H2" s="56" t="s">
        <v>78</v>
      </c>
      <c r="I2" s="56" t="s">
        <v>79</v>
      </c>
      <c r="J2" s="56" t="s">
        <v>93</v>
      </c>
      <c r="K2" s="56" t="s">
        <v>94</v>
      </c>
      <c r="L2" s="56" t="s">
        <v>91</v>
      </c>
      <c r="M2" s="56" t="s">
        <v>92</v>
      </c>
    </row>
    <row r="3" spans="1:13" ht="26.25" x14ac:dyDescent="0.4">
      <c r="A3" s="59" t="s">
        <v>80</v>
      </c>
      <c r="B3" s="60"/>
      <c r="C3" s="93">
        <v>8</v>
      </c>
      <c r="D3" s="93"/>
      <c r="E3" s="93"/>
      <c r="F3" s="61">
        <v>355</v>
      </c>
      <c r="G3" s="50">
        <v>12</v>
      </c>
      <c r="H3" s="50">
        <v>8</v>
      </c>
      <c r="I3" s="50">
        <v>0</v>
      </c>
      <c r="J3" s="50">
        <f>C3+F3+G3+H3+I3</f>
        <v>383</v>
      </c>
      <c r="K3" s="50">
        <f>C3+F3</f>
        <v>363</v>
      </c>
      <c r="L3" s="50">
        <v>202</v>
      </c>
      <c r="M3" s="50">
        <v>181</v>
      </c>
    </row>
    <row r="4" spans="1:13" ht="26.25" x14ac:dyDescent="0.4">
      <c r="A4" s="59" t="s">
        <v>81</v>
      </c>
      <c r="B4" s="60"/>
      <c r="C4" s="50">
        <v>4</v>
      </c>
      <c r="D4" s="50"/>
      <c r="E4" s="50"/>
      <c r="F4" s="50">
        <v>395</v>
      </c>
      <c r="G4" s="50">
        <v>4</v>
      </c>
      <c r="H4" s="50">
        <v>6</v>
      </c>
      <c r="I4" s="50">
        <v>0</v>
      </c>
      <c r="J4" s="50">
        <f t="shared" ref="J4:J12" si="0">C4+F4+G4+H4+I4</f>
        <v>409</v>
      </c>
      <c r="K4" s="50">
        <f t="shared" ref="K4:K12" si="1">C4+F4</f>
        <v>399</v>
      </c>
      <c r="L4" s="50">
        <v>220</v>
      </c>
      <c r="M4" s="50">
        <v>189</v>
      </c>
    </row>
    <row r="5" spans="1:13" ht="26.25" x14ac:dyDescent="0.4">
      <c r="A5" s="59" t="s">
        <v>82</v>
      </c>
      <c r="B5" s="60"/>
      <c r="C5" s="50">
        <v>14</v>
      </c>
      <c r="D5" s="50"/>
      <c r="E5" s="50"/>
      <c r="F5" s="50">
        <v>369</v>
      </c>
      <c r="G5" s="50">
        <v>2</v>
      </c>
      <c r="H5" s="50">
        <v>12</v>
      </c>
      <c r="I5" s="50">
        <v>0</v>
      </c>
      <c r="J5" s="50">
        <f t="shared" si="0"/>
        <v>397</v>
      </c>
      <c r="K5" s="50">
        <f t="shared" si="1"/>
        <v>383</v>
      </c>
      <c r="L5" s="50">
        <v>221</v>
      </c>
      <c r="M5" s="50">
        <v>176</v>
      </c>
    </row>
    <row r="6" spans="1:13" ht="26.25" x14ac:dyDescent="0.4">
      <c r="A6" s="59" t="s">
        <v>83</v>
      </c>
      <c r="B6" s="60"/>
      <c r="C6" s="50">
        <v>7</v>
      </c>
      <c r="D6" s="50"/>
      <c r="E6" s="50"/>
      <c r="F6" s="50">
        <v>286</v>
      </c>
      <c r="G6" s="50">
        <v>6</v>
      </c>
      <c r="H6" s="50">
        <v>9</v>
      </c>
      <c r="I6" s="50">
        <v>0</v>
      </c>
      <c r="J6" s="50">
        <f t="shared" si="0"/>
        <v>308</v>
      </c>
      <c r="K6" s="50">
        <f t="shared" si="1"/>
        <v>293</v>
      </c>
      <c r="L6" s="50">
        <v>169</v>
      </c>
      <c r="M6" s="50">
        <v>139</v>
      </c>
    </row>
    <row r="7" spans="1:13" ht="26.25" x14ac:dyDescent="0.4">
      <c r="A7" s="59" t="s">
        <v>84</v>
      </c>
      <c r="B7" s="60"/>
      <c r="C7" s="50">
        <v>15</v>
      </c>
      <c r="D7" s="50"/>
      <c r="E7" s="50"/>
      <c r="F7" s="50">
        <v>446</v>
      </c>
      <c r="G7" s="50">
        <v>8</v>
      </c>
      <c r="H7" s="50">
        <v>13</v>
      </c>
      <c r="I7" s="50">
        <v>0</v>
      </c>
      <c r="J7" s="50">
        <f t="shared" si="0"/>
        <v>482</v>
      </c>
      <c r="K7" s="50">
        <f t="shared" si="1"/>
        <v>461</v>
      </c>
      <c r="L7" s="50">
        <v>246</v>
      </c>
      <c r="M7" s="50">
        <v>236</v>
      </c>
    </row>
    <row r="8" spans="1:13" ht="26.25" x14ac:dyDescent="0.4">
      <c r="A8" s="59" t="s">
        <v>85</v>
      </c>
      <c r="B8" s="60"/>
      <c r="C8" s="50">
        <v>6</v>
      </c>
      <c r="D8" s="50"/>
      <c r="E8" s="50"/>
      <c r="F8" s="50">
        <v>395</v>
      </c>
      <c r="G8" s="50">
        <v>6</v>
      </c>
      <c r="H8" s="50">
        <v>13</v>
      </c>
      <c r="I8" s="50">
        <v>0</v>
      </c>
      <c r="J8" s="50">
        <f t="shared" si="0"/>
        <v>420</v>
      </c>
      <c r="K8" s="50">
        <f t="shared" si="1"/>
        <v>401</v>
      </c>
      <c r="L8" s="50">
        <v>212</v>
      </c>
      <c r="M8" s="50">
        <v>208</v>
      </c>
    </row>
    <row r="9" spans="1:13" ht="26.25" x14ac:dyDescent="0.4">
      <c r="A9" s="59" t="s">
        <v>86</v>
      </c>
      <c r="B9" s="60"/>
      <c r="C9" s="50">
        <v>20</v>
      </c>
      <c r="D9" s="50"/>
      <c r="E9" s="50"/>
      <c r="F9" s="50">
        <v>526</v>
      </c>
      <c r="G9" s="50">
        <v>7</v>
      </c>
      <c r="H9" s="50">
        <v>13</v>
      </c>
      <c r="I9" s="50">
        <v>0</v>
      </c>
      <c r="J9" s="50">
        <f t="shared" si="0"/>
        <v>566</v>
      </c>
      <c r="K9" s="50">
        <f t="shared" si="1"/>
        <v>546</v>
      </c>
      <c r="L9" s="50">
        <v>291</v>
      </c>
      <c r="M9" s="50">
        <v>275</v>
      </c>
    </row>
    <row r="10" spans="1:13" ht="26.25" x14ac:dyDescent="0.4">
      <c r="A10" s="59" t="s">
        <v>87</v>
      </c>
      <c r="B10" s="60"/>
      <c r="C10" s="50">
        <v>17</v>
      </c>
      <c r="D10" s="50"/>
      <c r="E10" s="50"/>
      <c r="F10" s="50">
        <v>530</v>
      </c>
      <c r="G10" s="50">
        <v>11</v>
      </c>
      <c r="H10" s="50">
        <v>35</v>
      </c>
      <c r="I10" s="50">
        <v>0</v>
      </c>
      <c r="J10" s="50">
        <f t="shared" si="0"/>
        <v>593</v>
      </c>
      <c r="K10" s="50">
        <f t="shared" si="1"/>
        <v>547</v>
      </c>
      <c r="L10" s="50">
        <v>296</v>
      </c>
      <c r="M10" s="50">
        <v>297</v>
      </c>
    </row>
    <row r="11" spans="1:13" ht="26.25" x14ac:dyDescent="0.4">
      <c r="A11" s="59" t="s">
        <v>88</v>
      </c>
      <c r="B11" s="60"/>
      <c r="C11" s="50">
        <v>17</v>
      </c>
      <c r="D11" s="50"/>
      <c r="E11" s="50"/>
      <c r="F11" s="50">
        <v>607</v>
      </c>
      <c r="G11" s="50">
        <v>11</v>
      </c>
      <c r="H11" s="50">
        <v>52</v>
      </c>
      <c r="I11" s="50">
        <v>0</v>
      </c>
      <c r="J11" s="50">
        <f t="shared" si="0"/>
        <v>687</v>
      </c>
      <c r="K11" s="50">
        <f t="shared" si="1"/>
        <v>624</v>
      </c>
      <c r="L11" s="50">
        <v>367</v>
      </c>
      <c r="M11" s="50">
        <v>320</v>
      </c>
    </row>
    <row r="12" spans="1:13" ht="26.25" x14ac:dyDescent="0.4">
      <c r="A12" s="59" t="s">
        <v>89</v>
      </c>
      <c r="B12" s="60"/>
      <c r="C12" s="50">
        <v>20</v>
      </c>
      <c r="D12" s="50"/>
      <c r="E12" s="50"/>
      <c r="F12" s="50">
        <v>694</v>
      </c>
      <c r="G12" s="50">
        <v>10</v>
      </c>
      <c r="H12" s="50">
        <v>17</v>
      </c>
      <c r="I12" s="50">
        <v>0</v>
      </c>
      <c r="J12" s="50">
        <f t="shared" si="0"/>
        <v>741</v>
      </c>
      <c r="K12" s="50">
        <f t="shared" si="1"/>
        <v>714</v>
      </c>
      <c r="L12" s="50">
        <v>367</v>
      </c>
      <c r="M12" s="50">
        <v>374</v>
      </c>
    </row>
    <row r="13" spans="1:13" x14ac:dyDescent="0.25">
      <c r="A13" s="87" t="s">
        <v>90</v>
      </c>
      <c r="B13" s="88"/>
      <c r="C13" s="3">
        <f>SUM(C3:C12)</f>
        <v>128</v>
      </c>
      <c r="D13" s="3"/>
      <c r="E13" s="3"/>
      <c r="F13" s="3">
        <f t="shared" ref="F13:M13" si="2">SUM(F3:F12)</f>
        <v>4603</v>
      </c>
      <c r="G13" s="3">
        <f t="shared" si="2"/>
        <v>77</v>
      </c>
      <c r="H13" s="3">
        <f t="shared" si="2"/>
        <v>178</v>
      </c>
      <c r="I13" s="3">
        <f t="shared" si="2"/>
        <v>0</v>
      </c>
      <c r="J13" s="12">
        <f t="shared" si="2"/>
        <v>4986</v>
      </c>
      <c r="K13" s="31">
        <f t="shared" si="2"/>
        <v>4731</v>
      </c>
      <c r="L13" s="3">
        <f t="shared" si="2"/>
        <v>2591</v>
      </c>
      <c r="M13" s="3">
        <f t="shared" si="2"/>
        <v>2395</v>
      </c>
    </row>
    <row r="14" spans="1:13" ht="30" x14ac:dyDescent="0.25">
      <c r="J14" s="10" t="s">
        <v>95</v>
      </c>
      <c r="K14" s="58"/>
    </row>
    <row r="15" spans="1:13" x14ac:dyDescent="0.25">
      <c r="A15" s="94" t="s">
        <v>8</v>
      </c>
      <c r="B15" s="94"/>
    </row>
    <row r="16" spans="1:13" x14ac:dyDescent="0.25">
      <c r="A16" s="75">
        <f>M13+L13</f>
        <v>4986</v>
      </c>
      <c r="B16" s="76"/>
    </row>
    <row r="17" spans="1:2" x14ac:dyDescent="0.25">
      <c r="A17" s="87"/>
      <c r="B17" s="88"/>
    </row>
  </sheetData>
  <mergeCells count="7">
    <mergeCell ref="A17:B17"/>
    <mergeCell ref="A1:M1"/>
    <mergeCell ref="A2:B2"/>
    <mergeCell ref="C3:E3"/>
    <mergeCell ref="A13:B13"/>
    <mergeCell ref="A15:B15"/>
    <mergeCell ref="A16:B16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SENATO</vt:lpstr>
      <vt:lpstr>TOTALI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PC_15</cp:lastModifiedBy>
  <cp:lastPrinted>2022-09-26T01:58:34Z</cp:lastPrinted>
  <dcterms:created xsi:type="dcterms:W3CDTF">2017-08-02T14:21:54Z</dcterms:created>
  <dcterms:modified xsi:type="dcterms:W3CDTF">2022-09-28T07:29:32Z</dcterms:modified>
</cp:coreProperties>
</file>